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0" yWindow="1680" windowWidth="16120" windowHeight="1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<sst xmlns="http://schemas.openxmlformats.org/spreadsheetml/2006/main" count="55" uniqueCount="39">
  <si>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ft:</t>
  </si>
  <si>
    <t xml:space="preserve"> feet to meters</t>
  </si>
  <si>
    <t>Enter SLU:</t>
  </si>
  <si>
    <t xml:space="preserve"> 44.62 &lt;= SLU &lt;= 48.88</t>
  </si>
  <si>
    <t>Enter SLE:</t>
  </si>
  <si>
    <t xml:space="preserve">           SLE &lt;= 39.04</t>
  </si>
  <si>
    <t>Enter SF:</t>
  </si>
  <si>
    <t>Enter SMG:</t>
  </si>
  <si>
    <t xml:space="preserve"> .65*SF &lt;= SMG </t>
  </si>
  <si>
    <t>m:</t>
  </si>
  <si>
    <t xml:space="preserve"> meters to feet</t>
  </si>
  <si>
    <t xml:space="preserve"> 13.6 &lt;= SLU &lt;= 14.9</t>
  </si>
  <si>
    <t xml:space="preserve">           SLE &lt;= 11.9</t>
  </si>
  <si>
    <t>Area:</t>
  </si>
  <si>
    <t>f:</t>
  </si>
  <si>
    <t>Conversion factors</t>
  </si>
  <si>
    <t xml:space="preserve">  cm/inch</t>
  </si>
  <si>
    <t xml:space="preserve">  cm/foot</t>
  </si>
  <si>
    <t xml:space="preserve">  ft/m</t>
  </si>
  <si>
    <t>J/105 Asymmetrical Area Computation Tools</t>
  </si>
  <si>
    <t>Elizabeth Paszkiewicz</t>
  </si>
  <si>
    <t xml:space="preserve">Tiger Moth </t>
  </si>
  <si>
    <t xml:space="preserve">Sail #345 </t>
  </si>
  <si>
    <t>Fleet #12</t>
  </si>
  <si>
    <t xml:space="preserve">Thanks to: </t>
  </si>
  <si>
    <t xml:space="preserve"> meters or feet </t>
  </si>
  <si>
    <t>Enter the values in either</t>
  </si>
  <si>
    <t>feet or meters and the</t>
  </si>
  <si>
    <t>formula computes the</t>
  </si>
  <si>
    <t>area in square meters.</t>
  </si>
  <si>
    <t xml:space="preserve">  ft^2/m^2</t>
  </si>
  <si>
    <t xml:space="preserve">  m^2/ft^2</t>
  </si>
  <si>
    <t>SLU = Luff length</t>
  </si>
  <si>
    <t>SLE = Leech length</t>
  </si>
  <si>
    <t>SMG = Midgirth</t>
  </si>
  <si>
    <t>SF = Foot length</t>
  </si>
  <si>
    <t xml:space="preserve">Note 1: Area defined as (SLU+SLE) * .25SF + (SMG-.5SF) * (SLE+SLU)/3 </t>
  </si>
  <si>
    <t>Note 2:  Excel rounding errors are on the order of .02 m^2 which are much</t>
  </si>
  <si>
    <t>less than expected measurement errors.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</si>
</sst>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7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10.421875" style="0" customWidth="1"/>
    <col min="2" max="10" width="8.8515625" style="0" customWidth="1"/>
    <col min="11" max="11" width="10.8515625" style="0" customWidth="1"/>
    <col min="12" max="16384" width="8.8515625" style="0" customWidth="1"/>
  </cols>
  <sheetData>
    <row r="1" spans="1:8" ht="12">
      <c r="A1" s="6" t="s">
        <v>19</v>
      </c>
      <c r="B1" s="6"/>
      <c r="C1" s="6"/>
      <c r="D1" s="6"/>
      <c r="E1" s="6"/>
      <c r="F1" s="6"/>
      <c r="G1" s="6"/>
      <c r="H1" s="6"/>
    </row>
    <row r="2" ht="12">
      <c r="H2">
        <f>100/30.48</f>
        <v>3.2808398950131235</v>
      </c>
    </row>
    <row r="3" spans="2:16" ht="12">
      <c r="B3" s="4" t="s">
        <v>0</v>
      </c>
      <c r="C3" s="4" t="s">
        <v>1</v>
      </c>
      <c r="D3" s="4"/>
      <c r="E3" s="4" t="s">
        <v>9</v>
      </c>
      <c r="G3" s="4" t="s">
        <v>0</v>
      </c>
      <c r="H3" s="4"/>
      <c r="P3" s="2"/>
    </row>
    <row r="4" spans="1:7" ht="12">
      <c r="A4" t="s">
        <v>2</v>
      </c>
      <c r="B4" s="1">
        <v>46</v>
      </c>
      <c r="E4" s="1">
        <f>B4/H2</f>
        <v>14.0208</v>
      </c>
      <c r="G4" t="s">
        <v>3</v>
      </c>
    </row>
    <row r="5" spans="1:7" ht="12">
      <c r="A5" t="s">
        <v>4</v>
      </c>
      <c r="B5" s="1">
        <v>36</v>
      </c>
      <c r="E5" s="1">
        <f>B5/H2</f>
        <v>10.9728</v>
      </c>
      <c r="G5" t="s">
        <v>5</v>
      </c>
    </row>
    <row r="6" spans="1:5" ht="12">
      <c r="A6" t="s">
        <v>6</v>
      </c>
      <c r="B6" s="3">
        <v>21</v>
      </c>
      <c r="E6" s="1">
        <f>B6/H2</f>
        <v>6.400799999999999</v>
      </c>
    </row>
    <row r="7" spans="1:7" ht="12">
      <c r="A7" t="s">
        <v>7</v>
      </c>
      <c r="B7" s="1">
        <v>25</v>
      </c>
      <c r="E7" s="1">
        <f>B7/H2</f>
        <v>7.62</v>
      </c>
      <c r="G7" t="s">
        <v>8</v>
      </c>
    </row>
    <row r="8" spans="2:5" ht="12">
      <c r="B8" s="1"/>
      <c r="E8" s="1"/>
    </row>
    <row r="9" spans="1:11" ht="12">
      <c r="A9" t="s">
        <v>13</v>
      </c>
      <c r="B9" s="1">
        <f>(B4+B5)*0.25*B6+(B7-0.5*B6)*(B5+B4)/3</f>
        <v>826.8333333333333</v>
      </c>
      <c r="E9" s="1">
        <f>(E4+E5)*0.25*E6+(E7-0.5*E6)*(E5+E4)/3</f>
        <v>76.81533024000001</v>
      </c>
      <c r="K9" t="s">
        <v>15</v>
      </c>
    </row>
    <row r="11" spans="11:12" ht="12">
      <c r="K11">
        <v>2.54</v>
      </c>
      <c r="L11" t="s">
        <v>16</v>
      </c>
    </row>
    <row r="12" spans="2:12" ht="12">
      <c r="B12" s="5" t="s">
        <v>9</v>
      </c>
      <c r="C12" s="5" t="s">
        <v>10</v>
      </c>
      <c r="D12" s="5"/>
      <c r="E12" s="5" t="s">
        <v>0</v>
      </c>
      <c r="G12" s="5" t="s">
        <v>9</v>
      </c>
      <c r="H12" s="5"/>
      <c r="K12">
        <f>12*2.54</f>
        <v>30.48</v>
      </c>
      <c r="L12" t="s">
        <v>17</v>
      </c>
    </row>
    <row r="13" spans="1:12" ht="12">
      <c r="A13" t="s">
        <v>2</v>
      </c>
      <c r="B13" s="1">
        <v>14.02</v>
      </c>
      <c r="E13" s="1">
        <f>B13*H2</f>
        <v>45.99737532808399</v>
      </c>
      <c r="G13" t="s">
        <v>11</v>
      </c>
      <c r="K13">
        <f>100/(2.54*12)</f>
        <v>3.2808398950131235</v>
      </c>
      <c r="L13" t="s">
        <v>18</v>
      </c>
    </row>
    <row r="14" spans="1:12" ht="12">
      <c r="A14" t="s">
        <v>4</v>
      </c>
      <c r="B14" s="1">
        <v>10.97</v>
      </c>
      <c r="E14" s="1">
        <f>B14*H2</f>
        <v>35.990813648293965</v>
      </c>
      <c r="G14" t="s">
        <v>12</v>
      </c>
      <c r="K14">
        <f>K13*K13</f>
        <v>10.763910416709724</v>
      </c>
      <c r="L14" t="s">
        <v>30</v>
      </c>
    </row>
    <row r="15" spans="1:12" ht="12">
      <c r="A15" t="s">
        <v>6</v>
      </c>
      <c r="B15" s="1">
        <v>6.4</v>
      </c>
      <c r="E15" s="1">
        <f>B15*H2</f>
        <v>20.99737532808399</v>
      </c>
      <c r="K15">
        <f>1/K14</f>
        <v>0.09290303999999999</v>
      </c>
      <c r="L15" t="s">
        <v>31</v>
      </c>
    </row>
    <row r="16" spans="1:7" ht="12">
      <c r="A16" t="s">
        <v>7</v>
      </c>
      <c r="B16" s="1">
        <v>7.62</v>
      </c>
      <c r="E16" s="1">
        <f>B16*H2</f>
        <v>25</v>
      </c>
      <c r="G16" t="s">
        <v>8</v>
      </c>
    </row>
    <row r="17" ht="12">
      <c r="B17" s="1"/>
    </row>
    <row r="18" spans="1:5" ht="12">
      <c r="A18" t="s">
        <v>13</v>
      </c>
      <c r="B18" s="1">
        <f>(B13+B14)*0.25*B15+(B16-0.5*B15)*(B14+B13)/3</f>
        <v>76.80260000000001</v>
      </c>
      <c r="E18" s="1">
        <f>(E13+E14)*0.25*E15+(E16-0.5*E15)*(E14+E13)/3</f>
        <v>826.6963061703901</v>
      </c>
    </row>
    <row r="21" spans="2:5" ht="12">
      <c r="B21" s="5" t="s">
        <v>0</v>
      </c>
      <c r="C21" s="5" t="s">
        <v>25</v>
      </c>
      <c r="D21" s="5"/>
      <c r="E21" s="5" t="s">
        <v>14</v>
      </c>
    </row>
    <row r="22" spans="1:7" ht="12">
      <c r="A22" t="s">
        <v>2</v>
      </c>
      <c r="B22" s="1">
        <v>46</v>
      </c>
      <c r="E22" s="1">
        <v>14.02</v>
      </c>
      <c r="G22" t="s">
        <v>26</v>
      </c>
    </row>
    <row r="23" spans="1:7" ht="12">
      <c r="A23" t="s">
        <v>4</v>
      </c>
      <c r="B23" s="1">
        <v>36</v>
      </c>
      <c r="E23" s="1">
        <v>10.97</v>
      </c>
      <c r="G23" t="s">
        <v>27</v>
      </c>
    </row>
    <row r="24" spans="1:7" ht="12">
      <c r="A24" t="s">
        <v>6</v>
      </c>
      <c r="B24" s="1">
        <v>21</v>
      </c>
      <c r="E24" s="1">
        <v>6.4</v>
      </c>
      <c r="G24" t="s">
        <v>28</v>
      </c>
    </row>
    <row r="25" spans="1:7" ht="12">
      <c r="A25" t="s">
        <v>7</v>
      </c>
      <c r="B25" s="1">
        <v>25</v>
      </c>
      <c r="E25" s="1">
        <v>7.62</v>
      </c>
      <c r="G25" t="s">
        <v>29</v>
      </c>
    </row>
    <row r="26" ht="12">
      <c r="B26" s="1"/>
    </row>
    <row r="27" spans="1:5" ht="12">
      <c r="A27" t="s">
        <v>13</v>
      </c>
      <c r="B27" s="7">
        <f>IF(B22&gt;20,((B22+B23)*0.25*B24+(B25-0.5*B24)*((B22+B23)/3))*0.09290304,(B22+B23)*0.25*B24+(B25-0.5*B24)*((B22+B23)/3))</f>
        <v>76.81533024</v>
      </c>
      <c r="C27" s="7"/>
      <c r="D27" s="7"/>
      <c r="E27" s="7">
        <f>IF(E22&gt;20,((E22+E23)*0.25*E24+(E25-0.5*E24)*((E22+E23)/3))*0.09290304,(E22+E23)*0.25*E24+(E25-0.5*E24)*((E22+E23)/3))</f>
        <v>76.80260000000001</v>
      </c>
    </row>
    <row r="30" spans="1:7" ht="12">
      <c r="A30" t="s">
        <v>24</v>
      </c>
      <c r="B30" t="s">
        <v>20</v>
      </c>
      <c r="G30" t="s">
        <v>36</v>
      </c>
    </row>
    <row r="31" spans="2:7" ht="12">
      <c r="B31" t="s">
        <v>21</v>
      </c>
      <c r="G31" t="s">
        <v>32</v>
      </c>
    </row>
    <row r="32" spans="2:7" ht="12">
      <c r="B32" t="s">
        <v>22</v>
      </c>
      <c r="G32" t="s">
        <v>33</v>
      </c>
    </row>
    <row r="33" spans="2:7" ht="12">
      <c r="B33" t="s">
        <v>23</v>
      </c>
      <c r="G33" t="s">
        <v>34</v>
      </c>
    </row>
    <row r="34" ht="12">
      <c r="G34" t="s">
        <v>35</v>
      </c>
    </row>
    <row r="36" ht="12">
      <c r="G36" t="s">
        <v>37</v>
      </c>
    </row>
    <row r="37" ht="12">
      <c r="G37" t="s">
        <v>38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Nelson Weiderman</cp:lastModifiedBy>
  <cp:lastPrinted>2001-03-15T03:19:19Z</cp:lastPrinted>
  <dcterms:created xsi:type="dcterms:W3CDTF">2000-06-07T18:22:48Z</dcterms:created>
  <dcterms:modified xsi:type="dcterms:W3CDTF">2001-03-15T03:26:27Z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